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13" documentId="8_{AECAD83C-9648-4242-BE8F-2DFAD6B96549}" xr6:coauthVersionLast="45" xr6:coauthVersionMax="45" xr10:uidLastSave="{459062E0-5C8D-48C7-91DC-67A9CD15CFC9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 s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96" i="1" l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G42" i="3" s="1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G41" i="3" l="1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<sst xmlns="http://schemas.openxmlformats.org/spreadsheetml/2006/main" count="356" uniqueCount="234">
  <si>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</si>
  <si>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</si>
  <si>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</si>
  <si>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</si>
  <si>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</si>
  <si>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</si>
  <si>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</si>
  <si>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</si>
  <si>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</si>
  <si>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</si>
  <si>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</si>
  <si>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</si>
  <si>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</si>
  <si>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</si>
  <si>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</si>
  <si>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</si>
  <si>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</si>
  <si>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</si>
  <si>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</si>
  <si>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</si>
  <si>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</si>
  <si>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</si>
  <si>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</si>
  <si>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</si>
  <si>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</si>
  <si>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</si>
  <si>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</si>
  <si>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</si>
  <si>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</si>
  <si>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</si>
  <si>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</si>
  <si>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</si>
  <si>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</si>
  <si>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</si>
  <si>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</si>
  <si>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</si>
  <si>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</si>
  <si>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</si>
  <si>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</si>
  <si>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</si>
  <si>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</si>
  <si>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</si>
  <si>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</si>
  <si>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</si>
  <si>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</si>
  <si>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</si>
  <si>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</si>
  <si>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</si>
  <si>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</si>
  <si>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</si>
  <si>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</si>
  <si>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</si>
  <si>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</si>
  <si>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</si>
  <si>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</si>
  <si>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</si>
  <si>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</si>
  <si>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</si>
  <si>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</si>
  <si>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</si>
  <si>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</si>
  <si>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</si>
  <si>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</si>
  <si>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</si>
  <si>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</si>
  <si>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</si>
  <si>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</si>
  <si>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</si>
  <si>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</si>
  <si>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</si>
  <si>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</si>
  <si>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</si>
  <si>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</si>
  <si>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</si>
  <si>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</si>
  <si>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</si>
  <si>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</si>
  <si>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</si>
  <si>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</si>
  <si>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</si>
  <si>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</si>
  <si>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</si>
  <si>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</si>
  <si>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</si>
  <si>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</si>
  <si>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</si>
  <si>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</si>
  <si>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</si>
  <si>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</si>
  <si>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</si>
  <si>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</si>
  <si>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</si>
  <si>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</si>
  <si>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</si>
  <si>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</si>
  <si>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</si>
  <si>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</si>
  <si>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</si>
  <si>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</si>
  <si>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</si>
  <si>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</si>
  <si>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</si>
  <si>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</si>
  <si>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</si>
  <si>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</si>
  <si>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</si>
  <si>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</si>
  <si>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</si>
  <si>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</si>
  <si>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</si>
  <si>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</si>
  <si>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</si>
  <si>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</si>
  <si>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</si>
  <si>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</si>
  <si>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</si>
  <si>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</si>
  <si>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</si>
  <si>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</si>
  <si>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</si>
  <si>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</si>
  <si>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</si>
  <si>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</si>
  <si>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</si>
  <si>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</si>
  <si>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</si>
  <si>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</si>
  <si>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</si>
  <si>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</si>
  <si>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</si>
  <si>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</si>
  <si>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</si>
  <si>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</si>
  <si>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</si>
  <si>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</si>
  <si>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</si>
  <si>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</si>
  <si>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</si>
  <si>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</si>
  <si>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</si>
  <si>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</si>
  <si>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</si>
  <si>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</si>
  <si>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</si>
  <si>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</si>
  <si>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</si>
  <si>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</si>
  <si>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</si>
  <si>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</si>
  <si>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</si>
  <si>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</si>
  <si>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</si>
  <si>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</si>
  <si>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</si>
  <si>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</si>
  <si>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</si>
  <si>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</si>
  <si>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</si>
  <si>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</si>
  <si>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</si>
  <si>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</si>
  <si>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</si>
  <si>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</si>
  <si>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</si>
  <si>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</si>
  <si>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</si>
  <si>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</si>
  <si>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</si>
  <si>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</si>
  <si>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</si>
  <si>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</si>
  <si>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</si>
  <si>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</si>
  <si>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</si>
  <si>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</si>
  <si>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</si>
  <si>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</si>
  <si>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</si>
  <si>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</si>
  <si>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</si>
  <si>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</si>
  <si>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</si>
  <si>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</si>
  <si>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</si>
  <si>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</si>
  <si>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</si>
  <si>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</si>
  <si>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</si>
  <si>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</si>
  <si>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</si>
  <si>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</si>
  <si>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</si>
  <si>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</si>
  <si>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</si>
  <si>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</si>
  <si>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</si>
  <si>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</si>
  <si>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</si>
  <si>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</si>
  <si>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</si>
  <si>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</si>
  <si>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</si>
  <si>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</si>
  <si>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2019 SPRUCE BEETLE SURVEYS</t>
  </si>
  <si>
    <t>FH208240006</t>
  </si>
  <si>
    <t>Hybrid W/T</t>
  </si>
  <si>
    <t>N.Emery/C.Hayward</t>
  </si>
  <si>
    <t>N.Grizzly</t>
  </si>
  <si>
    <t>23MM20</t>
  </si>
  <si>
    <t>10U 0649066</t>
  </si>
  <si>
    <t>N. Grizzly 1.2km.</t>
  </si>
  <si>
    <t>S(Ct); S(CtL)</t>
  </si>
  <si>
    <t>Flat</t>
  </si>
  <si>
    <t>No</t>
  </si>
  <si>
    <t>All</t>
  </si>
  <si>
    <t>Unknown</t>
  </si>
  <si>
    <t>Ungulates</t>
  </si>
  <si>
    <t>1120-1160</t>
  </si>
  <si>
    <t>4WD</t>
  </si>
  <si>
    <t>2WD</t>
  </si>
  <si>
    <t>Existing road system and establish new trails</t>
  </si>
  <si>
    <t>Endemic</t>
  </si>
  <si>
    <t>None</t>
  </si>
  <si>
    <t>Low to none</t>
  </si>
  <si>
    <t>Leave no action</t>
  </si>
  <si>
    <t>This flat polygon contains susceptible Spruce though fairly open timber throughout.  There are pockets of historic Spruce</t>
  </si>
  <si>
    <t>beetle activity and only one current attacked tree was located online, no current infest was observed offline.  All the fresh</t>
  </si>
  <si>
    <t>green blowdown checked was uninfested and were just single trees scattered.  No further action is required at this time</t>
  </si>
  <si>
    <t>though would be wise to continue aerial surveys to monitor any changes.</t>
  </si>
  <si>
    <t>2020 SPRUCE BEETLE SURVEYS</t>
  </si>
  <si>
    <t>2018*</t>
  </si>
  <si>
    <t>* Includes all trees infested in 2018 and earlier.</t>
  </si>
  <si>
    <t>very minor 2022</t>
  </si>
  <si>
    <t>93I 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</si>
</sst>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>
      <selection activeCell="B4" sqref="B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207</v>
      </c>
      <c r="B3" s="6" t="s">
        <v>233</v>
      </c>
      <c r="C3" s="181" t="s">
        <v>208</v>
      </c>
      <c r="D3" s="181">
        <v>38.700000000000003</v>
      </c>
      <c r="E3" s="181">
        <v>3900</v>
      </c>
      <c r="F3" s="182">
        <v>44184</v>
      </c>
      <c r="G3" s="181" t="s">
        <v>209</v>
      </c>
      <c r="H3" s="181">
        <v>6086613</v>
      </c>
      <c r="I3" s="6" t="s">
        <v>201</v>
      </c>
      <c r="J3" s="6" t="s">
        <v>204</v>
      </c>
      <c r="K3" s="6" t="s">
        <v>205</v>
      </c>
      <c r="L3" s="181" t="s">
        <v>206</v>
      </c>
      <c r="M3" s="6" t="s">
        <v>202</v>
      </c>
      <c r="N3" s="6">
        <v>1</v>
      </c>
      <c r="O3" s="181">
        <v>0</v>
      </c>
      <c r="P3" s="183">
        <v>1</v>
      </c>
      <c r="Q3" s="184">
        <v>2400</v>
      </c>
      <c r="R3" s="184">
        <v>2500</v>
      </c>
      <c r="S3" s="187"/>
      <c r="T3" s="186"/>
      <c r="U3" s="186"/>
      <c r="V3" s="186"/>
      <c r="W3" s="186"/>
      <c r="X3" s="186"/>
      <c r="Y3" s="186"/>
      <c r="Z3" s="186">
        <v>1</v>
      </c>
      <c r="AA3" s="186"/>
      <c r="AB3" s="186"/>
      <c r="AC3" s="189">
        <v>1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/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3</v>
      </c>
      <c r="DG3" s="186">
        <v>0</v>
      </c>
      <c r="DH3" s="186">
        <v>3</v>
      </c>
      <c r="DI3" s="186">
        <v>0</v>
      </c>
      <c r="DJ3" s="186">
        <v>0</v>
      </c>
      <c r="DK3" s="186">
        <v>2</v>
      </c>
      <c r="DL3" s="186">
        <v>0</v>
      </c>
      <c r="DM3" s="186">
        <v>2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0</v>
      </c>
      <c r="EA3" s="6">
        <f t="shared" si="0"/>
        <v>0</v>
      </c>
      <c r="EB3" s="6">
        <f>DR3+DS3+DT3+DU3+DV3+DW3+DX3</f>
        <v>4</v>
      </c>
      <c r="EC3" s="6">
        <f>DY3+DZ3+EA3+EB3</f>
        <v>5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50</v>
      </c>
      <c r="D8" s="6">
        <f>A8*D3</f>
        <v>1935.0000000000002</v>
      </c>
      <c r="I8" s="96" t="s">
        <v>54</v>
      </c>
      <c r="J8" s="6">
        <f>TOTALS!D20*D3</f>
        <v>1548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0</v>
      </c>
      <c r="AC203" s="44">
        <f t="shared" si="100"/>
        <v>1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</v>
      </c>
      <c r="DZ203" s="29">
        <f t="shared" si="106"/>
        <v>0</v>
      </c>
      <c r="EA203" s="29">
        <f t="shared" si="106"/>
        <v>0</v>
      </c>
      <c r="EB203" s="29">
        <f t="shared" si="106"/>
        <v>4</v>
      </c>
      <c r="EC203" s="29">
        <f t="shared" si="106"/>
        <v>5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0" workbookViewId="0">
      <selection activeCell="M38" sqref="M38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11.71093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N.Grizzly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93I 097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23MM20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44184</v>
      </c>
      <c r="F10" s="45"/>
      <c r="H10" s="46" t="s">
        <v>83</v>
      </c>
      <c r="I10" s="46" t="s">
        <v>84</v>
      </c>
      <c r="J10" s="136" t="str">
        <f>ENTRY!G3</f>
        <v>10U 0649066</v>
      </c>
      <c r="K10" s="46" t="s">
        <v>85</v>
      </c>
      <c r="L10" s="136">
        <f>ENTRY!H3</f>
        <v>6086613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38.700000000000003</v>
      </c>
      <c r="F11" s="45"/>
      <c r="H11" s="46" t="s">
        <v>87</v>
      </c>
      <c r="I11" s="45"/>
      <c r="J11" s="45"/>
      <c r="K11" s="136">
        <f>ENTRY!E3</f>
        <v>3900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230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1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198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230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1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4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231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5" sqref="H5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229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3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2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3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2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2.5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3" workbookViewId="0">
      <selection activeCell="G36" sqref="G36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1.2851562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203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N.Grizzly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 t="str">
        <f>ENTRY!B3</f>
        <v>93I 097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23MM20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38.700000000000003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>
        <f>ENTRY!F3</f>
        <v>44184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10U 0649066</v>
      </c>
      <c r="F11" s="133" t="s">
        <v>85</v>
      </c>
      <c r="G11" s="136">
        <f>ENTRY!H3</f>
        <v>6086613</v>
      </c>
      <c r="H11" s="50"/>
      <c r="I11" s="129" t="s">
        <v>87</v>
      </c>
      <c r="J11" s="127"/>
      <c r="K11" s="127"/>
      <c r="L11" s="134">
        <f>ENTRY!E3</f>
        <v>3900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210</v>
      </c>
      <c r="F16" s="138"/>
      <c r="G16" s="138"/>
      <c r="H16" s="52" t="s">
        <v>176</v>
      </c>
      <c r="I16" s="50"/>
      <c r="J16" s="98" t="s">
        <v>211</v>
      </c>
      <c r="K16" s="50"/>
      <c r="L16" s="52" t="s">
        <v>177</v>
      </c>
      <c r="M16" s="138" t="s">
        <v>212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212</v>
      </c>
      <c r="F18" s="138"/>
      <c r="G18" s="138"/>
      <c r="H18" s="52" t="s">
        <v>179</v>
      </c>
      <c r="I18" s="50"/>
      <c r="J18" s="98" t="s">
        <v>213</v>
      </c>
      <c r="K18" s="138"/>
      <c r="L18" s="52" t="s">
        <v>180</v>
      </c>
      <c r="M18" s="138" t="s">
        <v>214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215</v>
      </c>
      <c r="H20" s="52" t="s">
        <v>182</v>
      </c>
      <c r="I20" s="50"/>
      <c r="J20" s="98" t="s">
        <v>216</v>
      </c>
      <c r="K20" s="50"/>
      <c r="L20" s="52" t="s">
        <v>183</v>
      </c>
      <c r="M20" s="50"/>
      <c r="N20" s="138" t="s">
        <v>217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218</v>
      </c>
      <c r="F24" s="50"/>
      <c r="G24" s="50"/>
      <c r="H24" s="52" t="s">
        <v>186</v>
      </c>
      <c r="I24" s="50"/>
      <c r="J24" s="98" t="s">
        <v>219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220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221</v>
      </c>
      <c r="G30" s="50"/>
      <c r="H30" s="50"/>
      <c r="I30" s="52" t="s">
        <v>190</v>
      </c>
      <c r="J30" s="50"/>
      <c r="K30" s="50"/>
      <c r="L30" s="139" t="s">
        <v>222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221</v>
      </c>
      <c r="F32" s="50"/>
      <c r="G32" s="50"/>
      <c r="H32" s="50"/>
      <c r="I32" s="52" t="s">
        <v>192</v>
      </c>
      <c r="J32" s="50"/>
      <c r="K32" s="50"/>
      <c r="L32" s="98" t="s">
        <v>222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223</v>
      </c>
      <c r="F34" s="138"/>
      <c r="G34" s="50"/>
      <c r="H34" s="50"/>
      <c r="I34" s="52" t="s">
        <v>194</v>
      </c>
      <c r="J34" s="50"/>
      <c r="K34" s="50"/>
      <c r="L34" s="98" t="s">
        <v>232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224</v>
      </c>
      <c r="F38" s="178"/>
      <c r="G38" s="131"/>
      <c r="H38" s="50"/>
      <c r="I38" s="156" t="s">
        <v>197</v>
      </c>
      <c r="J38" s="50"/>
      <c r="K38" s="50"/>
      <c r="L38" s="138" t="s">
        <v>224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225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226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227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228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2021-01-06T18:09:49Z</dcterms:modified>
</cp:coreProperties>
</file>